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-\Desktop\сайт школи\"/>
    </mc:Choice>
  </mc:AlternateContent>
  <bookViews>
    <workbookView xWindow="0" yWindow="0" windowWidth="28800" windowHeight="1222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C45" i="1"/>
  <c r="F44" i="1"/>
  <c r="H44" i="1" s="1"/>
  <c r="F43" i="1"/>
  <c r="H43" i="1" s="1"/>
  <c r="F42" i="1"/>
  <c r="H42" i="1" s="1"/>
  <c r="F41" i="1"/>
  <c r="H41" i="1" s="1"/>
  <c r="H40" i="1"/>
  <c r="G40" i="1"/>
  <c r="I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H31" i="1"/>
  <c r="G31" i="1"/>
  <c r="I31" i="1" s="1"/>
  <c r="H30" i="1"/>
  <c r="G30" i="1"/>
  <c r="I30" i="1" s="1"/>
  <c r="I29" i="1"/>
  <c r="F29" i="1"/>
  <c r="H29" i="1" s="1"/>
  <c r="F28" i="1"/>
  <c r="H28" i="1" s="1"/>
  <c r="F27" i="1"/>
  <c r="H27" i="1" s="1"/>
  <c r="F26" i="1"/>
  <c r="H26" i="1" s="1"/>
  <c r="I25" i="1"/>
  <c r="H25" i="1"/>
  <c r="F24" i="1"/>
  <c r="H24" i="1" s="1"/>
  <c r="F23" i="1"/>
  <c r="H23" i="1" s="1"/>
  <c r="F22" i="1"/>
  <c r="H22" i="1" s="1"/>
  <c r="F21" i="1"/>
  <c r="H21" i="1" s="1"/>
  <c r="F20" i="1"/>
  <c r="H20" i="1" s="1"/>
  <c r="F19" i="1"/>
  <c r="G19" i="1" s="1"/>
  <c r="I19" i="1" s="1"/>
  <c r="F18" i="1"/>
  <c r="H18" i="1" s="1"/>
  <c r="F17" i="1"/>
  <c r="H17" i="1" s="1"/>
  <c r="F16" i="1"/>
  <c r="H16" i="1" s="1"/>
  <c r="F15" i="1"/>
  <c r="G15" i="1" s="1"/>
  <c r="I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F6" i="1"/>
  <c r="H6" i="1" s="1"/>
  <c r="F5" i="1"/>
  <c r="H5" i="1" s="1"/>
  <c r="F4" i="1"/>
  <c r="H4" i="1" s="1"/>
  <c r="H3" i="1"/>
  <c r="G3" i="1"/>
  <c r="I3" i="1" s="1"/>
  <c r="G21" i="1" l="1"/>
  <c r="I21" i="1" s="1"/>
  <c r="G33" i="1"/>
  <c r="I33" i="1" s="1"/>
  <c r="H15" i="1"/>
  <c r="G23" i="1"/>
  <c r="I23" i="1" s="1"/>
  <c r="G16" i="1"/>
  <c r="I16" i="1" s="1"/>
  <c r="G22" i="1"/>
  <c r="I22" i="1" s="1"/>
  <c r="G24" i="1"/>
  <c r="I24" i="1" s="1"/>
  <c r="H19" i="1"/>
  <c r="G37" i="1"/>
  <c r="I37" i="1" s="1"/>
  <c r="G5" i="1"/>
  <c r="I5" i="1" s="1"/>
  <c r="G18" i="1"/>
  <c r="I18" i="1" s="1"/>
  <c r="G4" i="1"/>
  <c r="I4" i="1" s="1"/>
  <c r="G17" i="1"/>
  <c r="I17" i="1" s="1"/>
  <c r="G34" i="1"/>
  <c r="I34" i="1" s="1"/>
  <c r="G36" i="1"/>
  <c r="I36" i="1" s="1"/>
  <c r="G14" i="1"/>
  <c r="I14" i="1" s="1"/>
  <c r="G6" i="1"/>
  <c r="I6" i="1" s="1"/>
  <c r="G7" i="1"/>
  <c r="I7" i="1" s="1"/>
  <c r="G8" i="1"/>
  <c r="I8" i="1" s="1"/>
  <c r="G9" i="1"/>
  <c r="I9" i="1" s="1"/>
  <c r="G10" i="1"/>
  <c r="I10" i="1" s="1"/>
  <c r="G11" i="1"/>
  <c r="I11" i="1" s="1"/>
  <c r="G12" i="1"/>
  <c r="I12" i="1" s="1"/>
  <c r="G13" i="1"/>
  <c r="I13" i="1" s="1"/>
  <c r="G26" i="1"/>
  <c r="I26" i="1" s="1"/>
  <c r="G27" i="1"/>
  <c r="I27" i="1" s="1"/>
  <c r="G28" i="1"/>
  <c r="I28" i="1" s="1"/>
  <c r="G32" i="1"/>
  <c r="I32" i="1" s="1"/>
  <c r="G35" i="1"/>
  <c r="I35" i="1" s="1"/>
  <c r="G38" i="1"/>
  <c r="I38" i="1" s="1"/>
  <c r="G39" i="1"/>
  <c r="I39" i="1" s="1"/>
  <c r="G20" i="1"/>
  <c r="I20" i="1" s="1"/>
  <c r="G41" i="1"/>
  <c r="I41" i="1" s="1"/>
  <c r="G42" i="1"/>
  <c r="I42" i="1" s="1"/>
  <c r="G43" i="1"/>
  <c r="I43" i="1" s="1"/>
  <c r="G44" i="1"/>
  <c r="I44" i="1" s="1"/>
  <c r="I45" i="1" l="1"/>
  <c r="G45" i="1"/>
</calcChain>
</file>

<file path=xl/sharedStrings.xml><?xml version="1.0" encoding="utf-8"?>
<sst xmlns="http://schemas.openxmlformats.org/spreadsheetml/2006/main" count="57" uniqueCount="51">
  <si>
    <t>Продукти</t>
  </si>
  <si>
    <t>Залишок на 01.01.21р.</t>
  </si>
  <si>
    <t>Надійшло</t>
  </si>
  <si>
    <t>Витрачено</t>
  </si>
  <si>
    <t>Залишок на 01.02.21р.</t>
  </si>
  <si>
    <t>К-сть</t>
  </si>
  <si>
    <t>Сума</t>
  </si>
  <si>
    <t>М'ясо</t>
  </si>
  <si>
    <t>Кури</t>
  </si>
  <si>
    <t xml:space="preserve"> Риба</t>
  </si>
  <si>
    <t>Оселедці</t>
  </si>
  <si>
    <t>Масло вершкове</t>
  </si>
  <si>
    <t>Олія</t>
  </si>
  <si>
    <t>Молоко згущене</t>
  </si>
  <si>
    <t>Сир тверд</t>
  </si>
  <si>
    <t>Яйце</t>
  </si>
  <si>
    <t>Борошно</t>
  </si>
  <si>
    <t>Гречка</t>
  </si>
  <si>
    <t>Рис</t>
  </si>
  <si>
    <t>Перловка</t>
  </si>
  <si>
    <t>Ячка</t>
  </si>
  <si>
    <t>Пшеничка</t>
  </si>
  <si>
    <t>Горох</t>
  </si>
  <si>
    <t>Макарони</t>
  </si>
  <si>
    <t>Печиво</t>
  </si>
  <si>
    <t>Цукор</t>
  </si>
  <si>
    <t>Повидло</t>
  </si>
  <si>
    <t>Сіль</t>
  </si>
  <si>
    <t>Картопля</t>
  </si>
  <si>
    <t>Капуста свіжа</t>
  </si>
  <si>
    <t>Цибуля</t>
  </si>
  <si>
    <t>Морква</t>
  </si>
  <si>
    <t>Буряк</t>
  </si>
  <si>
    <t>Томат</t>
  </si>
  <si>
    <t>Помідор консерв</t>
  </si>
  <si>
    <t>Огірок консерв</t>
  </si>
  <si>
    <t>Хліб білий</t>
  </si>
  <si>
    <t>Соки</t>
  </si>
  <si>
    <t>Дріжджі</t>
  </si>
  <si>
    <t>Какао</t>
  </si>
  <si>
    <t>Горошок консерв</t>
  </si>
  <si>
    <t>Кукурудза консерв</t>
  </si>
  <si>
    <t>Квасоля консерв</t>
  </si>
  <si>
    <t>Сухофрукти</t>
  </si>
  <si>
    <t>Часник</t>
  </si>
  <si>
    <t>Салат овоч.</t>
  </si>
  <si>
    <t>Перець чорний</t>
  </si>
  <si>
    <t>Печінка свіжа</t>
  </si>
  <si>
    <t>Лавр.лист</t>
  </si>
  <si>
    <t>Всього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</si>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</sst>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6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Times New Roman"/>
      <family val="2"/>
      <charset val="204"/>
    </font>
    <font>
      <sz val="12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color theme="1"/>
      <name val="Times New Roman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2" fontId="2" fillId="3" borderId="4" xfId="1" applyNumberFormat="1" applyFont="1" applyFill="1" applyBorder="1" applyAlignment="1" applyProtection="1">
      <alignment horizontal="center"/>
    </xf>
    <xf numFmtId="2" fontId="2" fillId="3" borderId="1" xfId="1" applyNumberFormat="1" applyFont="1" applyFill="1" applyBorder="1" applyAlignment="1" applyProtection="1">
      <alignment horizontal="center"/>
    </xf>
    <xf numFmtId="2" fontId="5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/>
    <xf numFmtId="2" fontId="2" fillId="3" borderId="4" xfId="0" applyNumberFormat="1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 vertical="center"/>
    </xf>
    <xf numFmtId="2" fontId="2" fillId="4" borderId="1" xfId="1" applyNumberFormat="1" applyFont="1" applyFill="1" applyBorder="1" applyAlignment="1" applyProtection="1">
      <alignment horizontal="center"/>
    </xf>
    <xf numFmtId="2" fontId="2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/>
    <xf numFmtId="2" fontId="2" fillId="3" borderId="3" xfId="0" applyNumberFormat="1" applyFont="1" applyFill="1" applyBorder="1" applyAlignment="1">
      <alignment horizontal="left"/>
    </xf>
    <xf numFmtId="2" fontId="2" fillId="3" borderId="3" xfId="0" applyNumberFormat="1" applyFont="1" applyFill="1" applyBorder="1" applyAlignment="1">
      <alignment horizontal="center"/>
    </xf>
    <xf numFmtId="2" fontId="6" fillId="5" borderId="3" xfId="0" applyNumberFormat="1" applyFont="1" applyFill="1" applyBorder="1" applyAlignment="1">
      <alignment horizontal="left" vertical="center"/>
    </xf>
    <xf numFmtId="0" fontId="7" fillId="6" borderId="1" xfId="0" applyFont="1" applyFill="1" applyBorder="1" applyAlignment="1">
      <alignment vertical="center"/>
    </xf>
    <xf numFmtId="2" fontId="8" fillId="6" borderId="1" xfId="0" applyNumberFormat="1" applyFont="1" applyFill="1" applyBorder="1"/>
    <xf numFmtId="2" fontId="6" fillId="5" borderId="5" xfId="1" applyNumberFormat="1" applyFont="1" applyFill="1" applyBorder="1" applyAlignment="1" applyProtection="1">
      <alignment horizontal="center"/>
    </xf>
    <xf numFmtId="2" fontId="6" fillId="5" borderId="6" xfId="1" applyNumberFormat="1" applyFont="1" applyFill="1" applyBorder="1" applyAlignment="1" applyProtection="1">
      <alignment horizontal="center"/>
    </xf>
    <xf numFmtId="2" fontId="2" fillId="3" borderId="6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-/Desktop/&#1093;&#1072;&#1088;&#1095;&#1091;&#1074;&#1072;&#1085;&#1085;&#1103;%202021&#1088;/&#1088;&#1072;&#1089;&#1093;&#1086;&#1076;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ічень 21р."/>
      <sheetName val="лютий 21р."/>
    </sheetNames>
    <sheetDataSet>
      <sheetData sheetId="0">
        <row r="103">
          <cell r="T103">
            <v>20</v>
          </cell>
        </row>
        <row r="106">
          <cell r="T106">
            <v>10.1</v>
          </cell>
        </row>
        <row r="107">
          <cell r="T107">
            <v>100.8</v>
          </cell>
        </row>
        <row r="108">
          <cell r="T108">
            <v>12.15</v>
          </cell>
        </row>
        <row r="109">
          <cell r="T109">
            <v>10</v>
          </cell>
        </row>
        <row r="116">
          <cell r="T116">
            <v>30.3</v>
          </cell>
        </row>
        <row r="117">
          <cell r="T117">
            <v>13.700000000000001</v>
          </cell>
        </row>
        <row r="120">
          <cell r="T120">
            <v>28.3</v>
          </cell>
        </row>
        <row r="121">
          <cell r="T121">
            <v>4.5</v>
          </cell>
        </row>
        <row r="127">
          <cell r="T127">
            <v>10.199999999999999</v>
          </cell>
        </row>
        <row r="130">
          <cell r="T130">
            <v>854</v>
          </cell>
        </row>
        <row r="131">
          <cell r="T131">
            <v>153.19999999999999</v>
          </cell>
        </row>
        <row r="132">
          <cell r="T132">
            <v>6</v>
          </cell>
        </row>
        <row r="133">
          <cell r="T133">
            <v>10.3</v>
          </cell>
        </row>
        <row r="135">
          <cell r="T135">
            <v>15.6</v>
          </cell>
        </row>
        <row r="136">
          <cell r="T136">
            <v>8.5</v>
          </cell>
        </row>
        <row r="138">
          <cell r="T138">
            <v>28.5</v>
          </cell>
        </row>
        <row r="139">
          <cell r="T139">
            <v>1.7</v>
          </cell>
        </row>
        <row r="142">
          <cell r="T142">
            <v>4.5</v>
          </cell>
        </row>
        <row r="144">
          <cell r="T144">
            <v>2.2000000000000002</v>
          </cell>
        </row>
        <row r="146">
          <cell r="T146">
            <v>141</v>
          </cell>
        </row>
        <row r="147">
          <cell r="T147">
            <v>45.6</v>
          </cell>
        </row>
        <row r="148">
          <cell r="T148">
            <v>5.6</v>
          </cell>
        </row>
        <row r="149">
          <cell r="T149">
            <v>12</v>
          </cell>
        </row>
        <row r="156">
          <cell r="T156">
            <v>33.700000000000003</v>
          </cell>
        </row>
        <row r="158">
          <cell r="T158">
            <v>335</v>
          </cell>
        </row>
        <row r="161">
          <cell r="T161">
            <v>51.7</v>
          </cell>
        </row>
        <row r="162">
          <cell r="T162">
            <v>42.9</v>
          </cell>
        </row>
        <row r="163">
          <cell r="T163">
            <v>25.200000000000003</v>
          </cell>
        </row>
        <row r="164">
          <cell r="T164">
            <v>8.52</v>
          </cell>
        </row>
        <row r="167">
          <cell r="T167">
            <v>4</v>
          </cell>
        </row>
        <row r="168">
          <cell r="T168">
            <v>13.4</v>
          </cell>
        </row>
        <row r="169">
          <cell r="T169">
            <v>4</v>
          </cell>
        </row>
        <row r="178">
          <cell r="T178">
            <v>13.4</v>
          </cell>
        </row>
        <row r="185">
          <cell r="T185">
            <v>5.42</v>
          </cell>
        </row>
        <row r="186">
          <cell r="T186">
            <v>0.21</v>
          </cell>
        </row>
        <row r="192">
          <cell r="T192">
            <v>0.14000000000000001</v>
          </cell>
        </row>
      </sheetData>
      <sheetData sheetId="1">
        <row r="112">
          <cell r="T112">
            <v>222.4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A47" sqref="A47:I47"/>
    </sheetView>
  </sheetViews>
  <sheetFormatPr defaultRowHeight="20.25" x14ac:dyDescent="0.3"/>
  <cols>
    <col min="1" max="1" width="11.54296875" customWidth="1"/>
    <col min="2" max="2" width="0.26953125" customWidth="1"/>
    <col min="3" max="5" width="8.7265625" hidden="1" customWidth="1"/>
    <col min="8" max="8" width="0.1796875" customWidth="1"/>
    <col min="9" max="9" width="8.7265625" hidden="1" customWidth="1"/>
  </cols>
  <sheetData>
    <row r="1" spans="1:9" x14ac:dyDescent="0.3">
      <c r="A1" s="1" t="s">
        <v>0</v>
      </c>
      <c r="B1" s="2" t="s">
        <v>1</v>
      </c>
      <c r="C1" s="2"/>
      <c r="D1" s="2" t="s">
        <v>2</v>
      </c>
      <c r="E1" s="2"/>
      <c r="F1" s="2" t="s">
        <v>3</v>
      </c>
      <c r="G1" s="2"/>
      <c r="H1" s="2" t="s">
        <v>4</v>
      </c>
      <c r="I1" s="2"/>
    </row>
    <row r="2" spans="1:9" x14ac:dyDescent="0.3">
      <c r="A2" s="3"/>
      <c r="B2" s="4" t="s">
        <v>5</v>
      </c>
      <c r="C2" s="5" t="s">
        <v>6</v>
      </c>
      <c r="D2" s="4" t="s">
        <v>5</v>
      </c>
      <c r="E2" s="5" t="s">
        <v>6</v>
      </c>
      <c r="F2" s="6" t="s">
        <v>5</v>
      </c>
      <c r="G2" s="7" t="s">
        <v>6</v>
      </c>
      <c r="H2" s="6" t="s">
        <v>5</v>
      </c>
      <c r="I2" s="7" t="s">
        <v>6</v>
      </c>
    </row>
    <row r="3" spans="1:9" x14ac:dyDescent="0.3">
      <c r="A3" s="8" t="s">
        <v>7</v>
      </c>
      <c r="B3" s="9">
        <v>487.01</v>
      </c>
      <c r="C3" s="10">
        <v>48483.92</v>
      </c>
      <c r="D3" s="11"/>
      <c r="E3" s="12"/>
      <c r="F3" s="13">
        <v>57.1</v>
      </c>
      <c r="G3" s="12">
        <f t="shared" ref="G3:G37" si="0">(C3+E3)/(B3+D3)*F3</f>
        <v>5684.5482269357917</v>
      </c>
      <c r="H3" s="14">
        <f>B3+D3-F3</f>
        <v>429.90999999999997</v>
      </c>
      <c r="I3" s="15">
        <f t="shared" ref="H3:I10" si="1">C3+E3-G3</f>
        <v>42799.371773064209</v>
      </c>
    </row>
    <row r="4" spans="1:9" x14ac:dyDescent="0.3">
      <c r="A4" s="8" t="s">
        <v>8</v>
      </c>
      <c r="B4" s="9">
        <v>487.05</v>
      </c>
      <c r="C4" s="10">
        <v>26248.43</v>
      </c>
      <c r="D4" s="16"/>
      <c r="E4" s="14"/>
      <c r="F4" s="13">
        <f>'[1]Січень 21р.'!$T$107</f>
        <v>100.8</v>
      </c>
      <c r="G4" s="12">
        <f t="shared" si="0"/>
        <v>5432.3821866338158</v>
      </c>
      <c r="H4" s="14">
        <f t="shared" si="1"/>
        <v>386.25</v>
      </c>
      <c r="I4" s="15">
        <f t="shared" si="1"/>
        <v>20816.047813366185</v>
      </c>
    </row>
    <row r="5" spans="1:9" x14ac:dyDescent="0.3">
      <c r="A5" s="8" t="s">
        <v>9</v>
      </c>
      <c r="B5" s="9">
        <v>12.15</v>
      </c>
      <c r="C5" s="10">
        <v>743.4</v>
      </c>
      <c r="D5" s="16"/>
      <c r="E5" s="14"/>
      <c r="F5" s="13">
        <f>'[1]Січень 21р.'!$T$108</f>
        <v>12.15</v>
      </c>
      <c r="G5" s="12">
        <f t="shared" si="0"/>
        <v>743.4</v>
      </c>
      <c r="H5" s="14">
        <f t="shared" si="1"/>
        <v>0</v>
      </c>
      <c r="I5" s="15">
        <f t="shared" si="1"/>
        <v>0</v>
      </c>
    </row>
    <row r="6" spans="1:9" x14ac:dyDescent="0.3">
      <c r="A6" s="8" t="s">
        <v>10</v>
      </c>
      <c r="B6" s="9">
        <v>24.9</v>
      </c>
      <c r="C6" s="10">
        <v>1245</v>
      </c>
      <c r="D6" s="16"/>
      <c r="E6" s="14"/>
      <c r="F6" s="13">
        <f>'[1]Січень 21р.'!$T$109</f>
        <v>10</v>
      </c>
      <c r="G6" s="12">
        <f t="shared" si="0"/>
        <v>500</v>
      </c>
      <c r="H6" s="14">
        <f t="shared" si="1"/>
        <v>14.899999999999999</v>
      </c>
      <c r="I6" s="15">
        <f t="shared" si="1"/>
        <v>745</v>
      </c>
    </row>
    <row r="7" spans="1:9" x14ac:dyDescent="0.3">
      <c r="A7" s="8" t="s">
        <v>11</v>
      </c>
      <c r="B7" s="9">
        <v>137.80000000000001</v>
      </c>
      <c r="C7" s="10">
        <v>19675.8</v>
      </c>
      <c r="D7" s="16"/>
      <c r="E7" s="14"/>
      <c r="F7" s="13">
        <f>'[1]Січень 21р.'!$T$116</f>
        <v>30.3</v>
      </c>
      <c r="G7" s="12">
        <f t="shared" si="0"/>
        <v>4326.3914368650212</v>
      </c>
      <c r="H7" s="14">
        <f t="shared" si="1"/>
        <v>107.50000000000001</v>
      </c>
      <c r="I7" s="15">
        <f t="shared" si="1"/>
        <v>15349.408563134977</v>
      </c>
    </row>
    <row r="8" spans="1:9" x14ac:dyDescent="0.3">
      <c r="A8" s="8" t="s">
        <v>12</v>
      </c>
      <c r="B8" s="9">
        <v>101.4</v>
      </c>
      <c r="C8" s="10">
        <v>3877.53</v>
      </c>
      <c r="D8" s="16"/>
      <c r="E8" s="14"/>
      <c r="F8" s="13">
        <f>'[1]Січень 21р.'!$T$117</f>
        <v>13.700000000000001</v>
      </c>
      <c r="G8" s="12">
        <f t="shared" si="0"/>
        <v>523.88718934911253</v>
      </c>
      <c r="H8" s="14">
        <f t="shared" si="1"/>
        <v>87.7</v>
      </c>
      <c r="I8" s="15">
        <f t="shared" si="1"/>
        <v>3353.6428106508874</v>
      </c>
    </row>
    <row r="9" spans="1:9" x14ac:dyDescent="0.3">
      <c r="A9" s="8" t="s">
        <v>13</v>
      </c>
      <c r="B9" s="9">
        <v>101.36</v>
      </c>
      <c r="C9" s="10">
        <v>9572.52</v>
      </c>
      <c r="D9" s="16"/>
      <c r="E9" s="14"/>
      <c r="F9" s="13">
        <f>'[1]Січень 21р.'!$T$120</f>
        <v>28.3</v>
      </c>
      <c r="G9" s="12">
        <f t="shared" si="0"/>
        <v>2672.6747829518549</v>
      </c>
      <c r="H9" s="14">
        <f t="shared" si="1"/>
        <v>73.06</v>
      </c>
      <c r="I9" s="15">
        <f t="shared" si="1"/>
        <v>6899.8452170481451</v>
      </c>
    </row>
    <row r="10" spans="1:9" x14ac:dyDescent="0.3">
      <c r="A10" s="8" t="s">
        <v>14</v>
      </c>
      <c r="B10" s="9">
        <v>80.87</v>
      </c>
      <c r="C10" s="10">
        <v>12938.4</v>
      </c>
      <c r="D10" s="16"/>
      <c r="E10" s="14"/>
      <c r="F10" s="13">
        <f>'[1]Січень 21р.'!$T$127</f>
        <v>10.199999999999999</v>
      </c>
      <c r="G10" s="12">
        <f t="shared" si="0"/>
        <v>1631.8990973166808</v>
      </c>
      <c r="H10" s="14">
        <f t="shared" si="1"/>
        <v>70.67</v>
      </c>
      <c r="I10" s="15">
        <f t="shared" si="1"/>
        <v>11306.50090268332</v>
      </c>
    </row>
    <row r="11" spans="1:9" x14ac:dyDescent="0.3">
      <c r="A11" s="8" t="s">
        <v>15</v>
      </c>
      <c r="B11" s="9">
        <v>4291</v>
      </c>
      <c r="C11" s="10">
        <v>7723.8</v>
      </c>
      <c r="D11" s="16"/>
      <c r="E11" s="14"/>
      <c r="F11" s="13">
        <f>'[1]Січень 21р.'!$T$130</f>
        <v>854</v>
      </c>
      <c r="G11" s="12">
        <f t="shared" si="0"/>
        <v>1537.2</v>
      </c>
      <c r="H11" s="14">
        <f t="shared" ref="H11:I44" si="2">B11+D11-F11</f>
        <v>3437</v>
      </c>
      <c r="I11" s="15">
        <f t="shared" si="2"/>
        <v>6186.6</v>
      </c>
    </row>
    <row r="12" spans="1:9" x14ac:dyDescent="0.3">
      <c r="A12" s="8" t="s">
        <v>16</v>
      </c>
      <c r="B12" s="9">
        <v>115.92</v>
      </c>
      <c r="C12" s="10">
        <v>1275.08</v>
      </c>
      <c r="D12" s="16">
        <v>200</v>
      </c>
      <c r="E12" s="14">
        <v>3000</v>
      </c>
      <c r="F12" s="13">
        <f>'[1]Січень 21р.'!$T$131</f>
        <v>153.19999999999999</v>
      </c>
      <c r="G12" s="12">
        <f t="shared" si="0"/>
        <v>2073.1269182071405</v>
      </c>
      <c r="H12" s="14">
        <f t="shared" si="2"/>
        <v>162.72000000000003</v>
      </c>
      <c r="I12" s="15">
        <f t="shared" si="2"/>
        <v>2201.9530817928594</v>
      </c>
    </row>
    <row r="13" spans="1:9" x14ac:dyDescent="0.3">
      <c r="A13" s="8" t="s">
        <v>17</v>
      </c>
      <c r="B13" s="9">
        <v>46.08</v>
      </c>
      <c r="C13" s="10">
        <v>1282.23</v>
      </c>
      <c r="D13" s="16">
        <v>100</v>
      </c>
      <c r="E13" s="14">
        <v>3400</v>
      </c>
      <c r="F13" s="13">
        <f>'[1]Січень 21р.'!$T$133</f>
        <v>10.3</v>
      </c>
      <c r="G13" s="12">
        <f t="shared" si="0"/>
        <v>330.140806407448</v>
      </c>
      <c r="H13" s="14">
        <f t="shared" si="2"/>
        <v>135.77999999999997</v>
      </c>
      <c r="I13" s="15">
        <f t="shared" si="2"/>
        <v>4352.089193592552</v>
      </c>
    </row>
    <row r="14" spans="1:9" x14ac:dyDescent="0.3">
      <c r="A14" s="8" t="s">
        <v>18</v>
      </c>
      <c r="B14" s="9">
        <v>85.27</v>
      </c>
      <c r="C14" s="10">
        <v>1790.57</v>
      </c>
      <c r="D14" s="16"/>
      <c r="E14" s="14"/>
      <c r="F14" s="13">
        <f>'[1]Січень 21р.'!$T$135</f>
        <v>15.6</v>
      </c>
      <c r="G14" s="12">
        <f t="shared" si="0"/>
        <v>327.58170517180719</v>
      </c>
      <c r="H14" s="14">
        <f t="shared" si="2"/>
        <v>69.67</v>
      </c>
      <c r="I14" s="15">
        <f t="shared" si="2"/>
        <v>1462.9882948281927</v>
      </c>
    </row>
    <row r="15" spans="1:9" x14ac:dyDescent="0.3">
      <c r="A15" s="8" t="s">
        <v>19</v>
      </c>
      <c r="B15" s="9">
        <v>48.5</v>
      </c>
      <c r="C15" s="10">
        <v>436.5</v>
      </c>
      <c r="D15" s="16"/>
      <c r="E15" s="14"/>
      <c r="F15" s="13">
        <f>'[1]Січень 21р.'!$T$139</f>
        <v>1.7</v>
      </c>
      <c r="G15" s="12">
        <f t="shared" si="0"/>
        <v>15.299999999999999</v>
      </c>
      <c r="H15" s="14">
        <f t="shared" si="2"/>
        <v>46.8</v>
      </c>
      <c r="I15" s="15">
        <f t="shared" si="2"/>
        <v>421.2</v>
      </c>
    </row>
    <row r="16" spans="1:9" x14ac:dyDescent="0.3">
      <c r="A16" s="8" t="s">
        <v>20</v>
      </c>
      <c r="B16" s="9">
        <v>6.1</v>
      </c>
      <c r="C16" s="10">
        <v>48.8</v>
      </c>
      <c r="D16" s="16">
        <v>50</v>
      </c>
      <c r="E16" s="14">
        <v>600</v>
      </c>
      <c r="F16" s="13">
        <f>'[1]Січень 21р.'!$T$142</f>
        <v>4.5</v>
      </c>
      <c r="G16" s="12">
        <f t="shared" si="0"/>
        <v>52.042780748663098</v>
      </c>
      <c r="H16" s="14">
        <f t="shared" si="2"/>
        <v>51.6</v>
      </c>
      <c r="I16" s="15">
        <f t="shared" si="2"/>
        <v>596.75721925133689</v>
      </c>
    </row>
    <row r="17" spans="1:9" x14ac:dyDescent="0.3">
      <c r="A17" s="8" t="s">
        <v>21</v>
      </c>
      <c r="B17" s="9">
        <v>45.5</v>
      </c>
      <c r="C17" s="10">
        <v>477.75</v>
      </c>
      <c r="D17" s="16"/>
      <c r="E17" s="14"/>
      <c r="F17" s="13">
        <f>'[1]Січень 21р.'!$T$121</f>
        <v>4.5</v>
      </c>
      <c r="G17" s="12">
        <f t="shared" si="0"/>
        <v>47.25</v>
      </c>
      <c r="H17" s="14">
        <f t="shared" si="2"/>
        <v>41</v>
      </c>
      <c r="I17" s="15">
        <f t="shared" si="2"/>
        <v>430.5</v>
      </c>
    </row>
    <row r="18" spans="1:9" x14ac:dyDescent="0.3">
      <c r="A18" s="8" t="s">
        <v>22</v>
      </c>
      <c r="B18" s="9">
        <v>20.6</v>
      </c>
      <c r="C18" s="10">
        <v>247.2</v>
      </c>
      <c r="D18" s="16"/>
      <c r="E18" s="14"/>
      <c r="F18" s="13">
        <f>'[1]Січень 21р.'!$T$136</f>
        <v>8.5</v>
      </c>
      <c r="G18" s="12">
        <f t="shared" si="0"/>
        <v>101.99999999999999</v>
      </c>
      <c r="H18" s="14">
        <f t="shared" si="2"/>
        <v>12.100000000000001</v>
      </c>
      <c r="I18" s="15">
        <f t="shared" si="2"/>
        <v>145.19999999999999</v>
      </c>
    </row>
    <row r="19" spans="1:9" x14ac:dyDescent="0.3">
      <c r="A19" s="8" t="s">
        <v>23</v>
      </c>
      <c r="B19" s="9">
        <v>274.05</v>
      </c>
      <c r="C19" s="10">
        <v>4110.75</v>
      </c>
      <c r="D19" s="16"/>
      <c r="E19" s="14"/>
      <c r="F19" s="13">
        <f>'[1]Січень 21р.'!$T$138</f>
        <v>28.5</v>
      </c>
      <c r="G19" s="12">
        <f t="shared" si="0"/>
        <v>427.5</v>
      </c>
      <c r="H19" s="14">
        <f t="shared" si="2"/>
        <v>245.55</v>
      </c>
      <c r="I19" s="15">
        <f t="shared" si="2"/>
        <v>3683.25</v>
      </c>
    </row>
    <row r="20" spans="1:9" x14ac:dyDescent="0.3">
      <c r="A20" s="8" t="s">
        <v>24</v>
      </c>
      <c r="B20" s="9">
        <v>115.34</v>
      </c>
      <c r="C20" s="10">
        <v>5670.2</v>
      </c>
      <c r="D20" s="16"/>
      <c r="E20" s="14"/>
      <c r="F20" s="13">
        <f>'[1]Січень 21р.'!$T$149</f>
        <v>12</v>
      </c>
      <c r="G20" s="12">
        <f t="shared" si="0"/>
        <v>589.92890584359282</v>
      </c>
      <c r="H20" s="14">
        <f t="shared" si="2"/>
        <v>103.34</v>
      </c>
      <c r="I20" s="15">
        <f t="shared" si="2"/>
        <v>5080.2710941564073</v>
      </c>
    </row>
    <row r="21" spans="1:9" x14ac:dyDescent="0.3">
      <c r="A21" s="8" t="s">
        <v>25</v>
      </c>
      <c r="B21" s="9">
        <v>495.09</v>
      </c>
      <c r="C21" s="10">
        <v>8929.75</v>
      </c>
      <c r="D21" s="16"/>
      <c r="E21" s="14"/>
      <c r="F21" s="13">
        <f>'[1]Січень 21р.'!$T$147</f>
        <v>45.6</v>
      </c>
      <c r="G21" s="12">
        <f t="shared" si="0"/>
        <v>822.46985396594562</v>
      </c>
      <c r="H21" s="14">
        <f t="shared" si="2"/>
        <v>449.48999999999995</v>
      </c>
      <c r="I21" s="15">
        <f t="shared" si="2"/>
        <v>8107.2801460340543</v>
      </c>
    </row>
    <row r="22" spans="1:9" x14ac:dyDescent="0.3">
      <c r="A22" s="8" t="s">
        <v>26</v>
      </c>
      <c r="B22" s="9">
        <v>82.78</v>
      </c>
      <c r="C22" s="10">
        <v>2481.16</v>
      </c>
      <c r="D22" s="16"/>
      <c r="E22" s="14"/>
      <c r="F22" s="13">
        <f>'[1]Січень 21р.'!$T$148</f>
        <v>5.6</v>
      </c>
      <c r="G22" s="12">
        <f t="shared" si="0"/>
        <v>167.84846581299828</v>
      </c>
      <c r="H22" s="14">
        <f t="shared" si="2"/>
        <v>77.180000000000007</v>
      </c>
      <c r="I22" s="15">
        <f t="shared" si="2"/>
        <v>2313.3115341870016</v>
      </c>
    </row>
    <row r="23" spans="1:9" x14ac:dyDescent="0.3">
      <c r="A23" s="8" t="s">
        <v>27</v>
      </c>
      <c r="B23" s="9">
        <v>80.58</v>
      </c>
      <c r="C23" s="10">
        <v>480.77</v>
      </c>
      <c r="D23" s="16"/>
      <c r="E23" s="14"/>
      <c r="F23" s="13">
        <f>'[1]Січень 21р.'!$T$168</f>
        <v>13.4</v>
      </c>
      <c r="G23" s="12">
        <f t="shared" si="0"/>
        <v>79.949342268552982</v>
      </c>
      <c r="H23" s="14">
        <f t="shared" si="2"/>
        <v>67.179999999999993</v>
      </c>
      <c r="I23" s="15">
        <f t="shared" si="2"/>
        <v>400.820657731447</v>
      </c>
    </row>
    <row r="24" spans="1:9" x14ac:dyDescent="0.3">
      <c r="A24" s="8" t="s">
        <v>28</v>
      </c>
      <c r="B24" s="9">
        <v>3788.2</v>
      </c>
      <c r="C24" s="10">
        <v>24828.73</v>
      </c>
      <c r="D24" s="16"/>
      <c r="E24" s="14"/>
      <c r="F24" s="13">
        <f>'[1]Січень 21р.'!$T$158</f>
        <v>335</v>
      </c>
      <c r="G24" s="12">
        <f t="shared" si="0"/>
        <v>2195.6666886648013</v>
      </c>
      <c r="H24" s="14">
        <f t="shared" si="2"/>
        <v>3453.2</v>
      </c>
      <c r="I24" s="15">
        <f t="shared" si="2"/>
        <v>22633.063311335198</v>
      </c>
    </row>
    <row r="25" spans="1:9" x14ac:dyDescent="0.3">
      <c r="A25" s="8" t="s">
        <v>29</v>
      </c>
      <c r="B25" s="9">
        <v>429.7</v>
      </c>
      <c r="C25" s="10">
        <v>2793.05</v>
      </c>
      <c r="D25" s="16"/>
      <c r="E25" s="14"/>
      <c r="F25" s="13">
        <v>57.5</v>
      </c>
      <c r="G25" s="12">
        <v>319.14999999999998</v>
      </c>
      <c r="H25" s="14">
        <f t="shared" si="2"/>
        <v>372.2</v>
      </c>
      <c r="I25" s="15">
        <f t="shared" si="2"/>
        <v>2473.9</v>
      </c>
    </row>
    <row r="26" spans="1:9" x14ac:dyDescent="0.3">
      <c r="A26" s="8" t="s">
        <v>30</v>
      </c>
      <c r="B26" s="9">
        <v>577.25</v>
      </c>
      <c r="C26" s="10">
        <v>4040.75</v>
      </c>
      <c r="D26" s="16"/>
      <c r="E26" s="14"/>
      <c r="F26" s="13">
        <f>'[1]Січень 21р.'!$T$161</f>
        <v>51.7</v>
      </c>
      <c r="G26" s="12">
        <f t="shared" si="0"/>
        <v>361.90000000000003</v>
      </c>
      <c r="H26" s="14">
        <f t="shared" si="2"/>
        <v>525.54999999999995</v>
      </c>
      <c r="I26" s="15">
        <f t="shared" si="2"/>
        <v>3678.85</v>
      </c>
    </row>
    <row r="27" spans="1:9" x14ac:dyDescent="0.3">
      <c r="A27" s="8" t="s">
        <v>31</v>
      </c>
      <c r="B27" s="9">
        <v>486.05</v>
      </c>
      <c r="C27" s="10">
        <v>3159.33</v>
      </c>
      <c r="D27" s="16"/>
      <c r="E27" s="14"/>
      <c r="F27" s="13">
        <f>'[1]Січень 21р.'!$T$162</f>
        <v>42.9</v>
      </c>
      <c r="G27" s="12">
        <f t="shared" si="0"/>
        <v>278.85044131262214</v>
      </c>
      <c r="H27" s="14">
        <f t="shared" si="2"/>
        <v>443.15000000000003</v>
      </c>
      <c r="I27" s="15">
        <f t="shared" si="2"/>
        <v>2880.4795586873779</v>
      </c>
    </row>
    <row r="28" spans="1:9" x14ac:dyDescent="0.3">
      <c r="A28" s="8" t="s">
        <v>32</v>
      </c>
      <c r="B28" s="9">
        <v>61.1</v>
      </c>
      <c r="C28" s="10">
        <v>427.7</v>
      </c>
      <c r="D28" s="16"/>
      <c r="E28" s="14"/>
      <c r="F28" s="13">
        <f>'[1]Січень 21р.'!$T$163</f>
        <v>25.200000000000003</v>
      </c>
      <c r="G28" s="12">
        <f t="shared" si="0"/>
        <v>176.40000000000003</v>
      </c>
      <c r="H28" s="14">
        <f t="shared" si="2"/>
        <v>35.9</v>
      </c>
      <c r="I28" s="15">
        <f t="shared" si="2"/>
        <v>251.29999999999995</v>
      </c>
    </row>
    <row r="29" spans="1:9" x14ac:dyDescent="0.3">
      <c r="A29" s="8" t="s">
        <v>33</v>
      </c>
      <c r="B29" s="9">
        <v>87.95</v>
      </c>
      <c r="C29" s="10">
        <v>3207.65</v>
      </c>
      <c r="D29" s="16"/>
      <c r="E29" s="14"/>
      <c r="F29" s="13">
        <f>'[1]Січень 21р.'!$T$169</f>
        <v>4</v>
      </c>
      <c r="G29" s="12">
        <v>992.35</v>
      </c>
      <c r="H29" s="14">
        <f t="shared" si="2"/>
        <v>83.95</v>
      </c>
      <c r="I29" s="15">
        <f t="shared" si="2"/>
        <v>2215.3000000000002</v>
      </c>
    </row>
    <row r="30" spans="1:9" x14ac:dyDescent="0.3">
      <c r="A30" s="8" t="s">
        <v>34</v>
      </c>
      <c r="B30" s="9">
        <v>13.73</v>
      </c>
      <c r="C30" s="10">
        <v>228.75</v>
      </c>
      <c r="D30" s="16"/>
      <c r="E30" s="14"/>
      <c r="F30" s="17">
        <v>13.73</v>
      </c>
      <c r="G30" s="18">
        <f t="shared" si="0"/>
        <v>228.75</v>
      </c>
      <c r="H30" s="19">
        <f t="shared" si="2"/>
        <v>0</v>
      </c>
      <c r="I30" s="20">
        <f t="shared" si="2"/>
        <v>0</v>
      </c>
    </row>
    <row r="31" spans="1:9" x14ac:dyDescent="0.3">
      <c r="A31" s="8" t="s">
        <v>35</v>
      </c>
      <c r="B31" s="9">
        <v>110.4</v>
      </c>
      <c r="C31" s="10">
        <v>1804.62</v>
      </c>
      <c r="D31" s="16"/>
      <c r="E31" s="14"/>
      <c r="F31" s="13">
        <v>45.7</v>
      </c>
      <c r="G31" s="12">
        <f t="shared" si="0"/>
        <v>747.02114130434779</v>
      </c>
      <c r="H31" s="14">
        <f t="shared" si="2"/>
        <v>64.7</v>
      </c>
      <c r="I31" s="15">
        <f t="shared" si="2"/>
        <v>1057.5988586956521</v>
      </c>
    </row>
    <row r="32" spans="1:9" x14ac:dyDescent="0.3">
      <c r="A32" s="8" t="s">
        <v>36</v>
      </c>
      <c r="B32" s="9">
        <v>20.5</v>
      </c>
      <c r="C32" s="10">
        <v>400.65</v>
      </c>
      <c r="D32" s="16"/>
      <c r="E32" s="14"/>
      <c r="F32" s="13">
        <f>'[1]Січень 21р.'!$T$103</f>
        <v>20</v>
      </c>
      <c r="G32" s="12">
        <f t="shared" si="0"/>
        <v>390.8780487804878</v>
      </c>
      <c r="H32" s="14">
        <f t="shared" si="2"/>
        <v>0.5</v>
      </c>
      <c r="I32" s="15">
        <f t="shared" si="2"/>
        <v>9.7719512195121752</v>
      </c>
    </row>
    <row r="33" spans="1:9" x14ac:dyDescent="0.3">
      <c r="A33" s="8" t="s">
        <v>37</v>
      </c>
      <c r="B33" s="9">
        <v>2880</v>
      </c>
      <c r="C33" s="10">
        <v>43200</v>
      </c>
      <c r="D33" s="16"/>
      <c r="E33" s="14"/>
      <c r="F33" s="13">
        <f>'[1]Січень 21р.'!$T$146</f>
        <v>141</v>
      </c>
      <c r="G33" s="12">
        <f t="shared" si="0"/>
        <v>2115</v>
      </c>
      <c r="H33" s="14">
        <f t="shared" si="2"/>
        <v>2739</v>
      </c>
      <c r="I33" s="15">
        <f t="shared" si="2"/>
        <v>41085</v>
      </c>
    </row>
    <row r="34" spans="1:9" x14ac:dyDescent="0.3">
      <c r="A34" s="8" t="s">
        <v>38</v>
      </c>
      <c r="B34" s="9">
        <v>7.2</v>
      </c>
      <c r="C34" s="10">
        <v>129.6</v>
      </c>
      <c r="D34" s="16"/>
      <c r="E34" s="14"/>
      <c r="F34" s="13">
        <f>'[1]Січень 21р.'!$T$132</f>
        <v>6</v>
      </c>
      <c r="G34" s="12">
        <f t="shared" si="0"/>
        <v>108</v>
      </c>
      <c r="H34" s="14">
        <f t="shared" si="2"/>
        <v>1.2000000000000002</v>
      </c>
      <c r="I34" s="15">
        <f t="shared" si="2"/>
        <v>21.599999999999994</v>
      </c>
    </row>
    <row r="35" spans="1:9" x14ac:dyDescent="0.3">
      <c r="A35" s="8" t="s">
        <v>39</v>
      </c>
      <c r="B35" s="9">
        <v>10.43</v>
      </c>
      <c r="C35" s="10">
        <v>2503.1999999999998</v>
      </c>
      <c r="D35" s="16"/>
      <c r="E35" s="14"/>
      <c r="F35" s="13">
        <f>'[1]Січень 21р.'!$T$144</f>
        <v>2.2000000000000002</v>
      </c>
      <c r="G35" s="12">
        <f t="shared" si="0"/>
        <v>528</v>
      </c>
      <c r="H35" s="14">
        <f t="shared" si="2"/>
        <v>8.23</v>
      </c>
      <c r="I35" s="15">
        <f t="shared" si="2"/>
        <v>1975.1999999999998</v>
      </c>
    </row>
    <row r="36" spans="1:9" x14ac:dyDescent="0.3">
      <c r="A36" s="8" t="s">
        <v>40</v>
      </c>
      <c r="B36" s="9">
        <v>84.1</v>
      </c>
      <c r="C36" s="10">
        <v>3784.5</v>
      </c>
      <c r="D36" s="16"/>
      <c r="E36" s="14"/>
      <c r="F36" s="13">
        <f>'[1]Січень 21р.'!$T$167</f>
        <v>4</v>
      </c>
      <c r="G36" s="12">
        <f t="shared" si="0"/>
        <v>180</v>
      </c>
      <c r="H36" s="14">
        <f t="shared" si="2"/>
        <v>80.099999999999994</v>
      </c>
      <c r="I36" s="15">
        <f t="shared" si="2"/>
        <v>3604.5</v>
      </c>
    </row>
    <row r="37" spans="1:9" x14ac:dyDescent="0.3">
      <c r="A37" s="8" t="s">
        <v>41</v>
      </c>
      <c r="B37" s="9">
        <v>77.94</v>
      </c>
      <c r="C37" s="10">
        <v>3507.08</v>
      </c>
      <c r="D37" s="16"/>
      <c r="E37" s="14"/>
      <c r="F37" s="13">
        <f>'[1]Січень 21р.'!$T$164</f>
        <v>8.52</v>
      </c>
      <c r="G37" s="12">
        <f t="shared" si="0"/>
        <v>383.37595073133178</v>
      </c>
      <c r="H37" s="14">
        <f t="shared" si="2"/>
        <v>69.42</v>
      </c>
      <c r="I37" s="15">
        <f t="shared" si="2"/>
        <v>3123.7040492686683</v>
      </c>
    </row>
    <row r="38" spans="1:9" x14ac:dyDescent="0.3">
      <c r="A38" s="8" t="s">
        <v>42</v>
      </c>
      <c r="B38" s="9">
        <v>68.010000000000005</v>
      </c>
      <c r="C38" s="10">
        <v>3059.59</v>
      </c>
      <c r="D38" s="16"/>
      <c r="E38" s="14"/>
      <c r="F38" s="13">
        <f>'[1]Січень 21р.'!$T$185</f>
        <v>5.42</v>
      </c>
      <c r="G38" s="12">
        <f t="shared" ref="G38:G44" si="3">(C38+E38)/(B38+D38)*F38</f>
        <v>243.8314630201441</v>
      </c>
      <c r="H38" s="14">
        <f t="shared" si="2"/>
        <v>62.59</v>
      </c>
      <c r="I38" s="15">
        <f t="shared" si="2"/>
        <v>2815.7585369798562</v>
      </c>
    </row>
    <row r="39" spans="1:9" x14ac:dyDescent="0.3">
      <c r="A39" s="8" t="s">
        <v>43</v>
      </c>
      <c r="B39" s="9">
        <v>66.78</v>
      </c>
      <c r="C39" s="10">
        <v>2337.3000000000002</v>
      </c>
      <c r="D39" s="16"/>
      <c r="E39" s="14"/>
      <c r="F39" s="13">
        <f>'[1]Січень 21р.'!$T$178</f>
        <v>13.4</v>
      </c>
      <c r="G39" s="12">
        <f t="shared" si="3"/>
        <v>469</v>
      </c>
      <c r="H39" s="14">
        <f t="shared" si="2"/>
        <v>53.38</v>
      </c>
      <c r="I39" s="15">
        <f t="shared" si="2"/>
        <v>1868.3000000000002</v>
      </c>
    </row>
    <row r="40" spans="1:9" x14ac:dyDescent="0.3">
      <c r="A40" s="8" t="s">
        <v>44</v>
      </c>
      <c r="B40" s="9">
        <v>23.1</v>
      </c>
      <c r="C40" s="10">
        <v>1155</v>
      </c>
      <c r="D40" s="16"/>
      <c r="E40" s="14"/>
      <c r="F40" s="13">
        <v>1.3</v>
      </c>
      <c r="G40" s="12">
        <f t="shared" si="3"/>
        <v>65</v>
      </c>
      <c r="H40" s="14">
        <f t="shared" si="2"/>
        <v>21.8</v>
      </c>
      <c r="I40" s="15">
        <f t="shared" si="2"/>
        <v>1090</v>
      </c>
    </row>
    <row r="41" spans="1:9" x14ac:dyDescent="0.3">
      <c r="A41" s="8" t="s">
        <v>45</v>
      </c>
      <c r="B41" s="9">
        <v>71.900000000000006</v>
      </c>
      <c r="C41" s="10">
        <v>2813.02</v>
      </c>
      <c r="D41" s="16"/>
      <c r="E41" s="14"/>
      <c r="F41" s="13">
        <f>'[1]Січень 21р.'!$T$156</f>
        <v>33.700000000000003</v>
      </c>
      <c r="G41" s="12">
        <f t="shared" si="3"/>
        <v>1318.4808623087622</v>
      </c>
      <c r="H41" s="14">
        <f t="shared" si="2"/>
        <v>38.200000000000003</v>
      </c>
      <c r="I41" s="15">
        <f t="shared" si="2"/>
        <v>1494.5391376912378</v>
      </c>
    </row>
    <row r="42" spans="1:9" x14ac:dyDescent="0.3">
      <c r="A42" s="21" t="s">
        <v>46</v>
      </c>
      <c r="B42" s="9">
        <v>4.4800000000000004</v>
      </c>
      <c r="C42" s="10">
        <v>1119.8499999999999</v>
      </c>
      <c r="D42" s="16"/>
      <c r="E42" s="14"/>
      <c r="F42" s="13">
        <f>'[1]Січень 21р.'!$T$186</f>
        <v>0.21</v>
      </c>
      <c r="G42" s="12">
        <f t="shared" si="3"/>
        <v>52.492968749999989</v>
      </c>
      <c r="H42" s="14">
        <f t="shared" si="2"/>
        <v>4.2700000000000005</v>
      </c>
      <c r="I42" s="15">
        <f t="shared" si="2"/>
        <v>1067.3570312499999</v>
      </c>
    </row>
    <row r="43" spans="1:9" x14ac:dyDescent="0.3">
      <c r="A43" s="21" t="s">
        <v>47</v>
      </c>
      <c r="B43" s="9">
        <v>50</v>
      </c>
      <c r="C43" s="10">
        <v>1360</v>
      </c>
      <c r="D43" s="16"/>
      <c r="E43" s="14"/>
      <c r="F43" s="13">
        <f>'[1]Січень 21р.'!$T$106</f>
        <v>10.1</v>
      </c>
      <c r="G43" s="12">
        <f t="shared" si="3"/>
        <v>274.71999999999997</v>
      </c>
      <c r="H43" s="14">
        <f t="shared" si="2"/>
        <v>39.9</v>
      </c>
      <c r="I43" s="15">
        <f t="shared" si="2"/>
        <v>1085.28</v>
      </c>
    </row>
    <row r="44" spans="1:9" x14ac:dyDescent="0.3">
      <c r="A44" s="22" t="s">
        <v>48</v>
      </c>
      <c r="B44" s="9">
        <v>2.84</v>
      </c>
      <c r="C44" s="10">
        <v>710</v>
      </c>
      <c r="D44" s="16"/>
      <c r="E44" s="14"/>
      <c r="F44" s="13">
        <f>'[1]Січень 21р.'!$T$192</f>
        <v>0.14000000000000001</v>
      </c>
      <c r="G44" s="12">
        <f t="shared" si="3"/>
        <v>35</v>
      </c>
      <c r="H44" s="14">
        <f t="shared" si="2"/>
        <v>2.6999999999999997</v>
      </c>
      <c r="I44" s="15">
        <f t="shared" si="2"/>
        <v>675</v>
      </c>
    </row>
    <row r="45" spans="1:9" x14ac:dyDescent="0.3">
      <c r="A45" s="23" t="s">
        <v>49</v>
      </c>
      <c r="B45" s="24"/>
      <c r="C45" s="25">
        <f>SUM(C3:C44)</f>
        <v>264309.93</v>
      </c>
      <c r="D45" s="26"/>
      <c r="E45" s="27">
        <f>SUM(E3:E44)</f>
        <v>7000</v>
      </c>
      <c r="F45" s="27"/>
      <c r="G45" s="27">
        <f>SUM(G3:G44)</f>
        <v>39551.389263350917</v>
      </c>
      <c r="H45" s="27"/>
      <c r="I45" s="27">
        <f>SUM(I3:I44)</f>
        <v>231758.54073664898</v>
      </c>
    </row>
    <row r="46" spans="1:9" x14ac:dyDescent="0.3">
      <c r="A46" s="14"/>
      <c r="B46" s="28"/>
      <c r="C46" s="28"/>
      <c r="D46" s="14"/>
      <c r="E46" s="14"/>
      <c r="F46" s="14"/>
      <c r="G46" s="14"/>
      <c r="H46" s="14"/>
      <c r="I46" s="15" t="s">
        <v>50</v>
      </c>
    </row>
    <row r="47" spans="1:9" x14ac:dyDescent="0.3">
      <c r="A47" s="29"/>
      <c r="B47" s="29"/>
      <c r="C47" s="29"/>
      <c r="D47" s="29"/>
      <c r="E47" s="29"/>
      <c r="F47" s="29"/>
      <c r="G47" s="29"/>
      <c r="H47" s="29"/>
      <c r="I47" s="29"/>
    </row>
  </sheetData>
  <mergeCells count="6">
    <mergeCell ref="A1:A2"/>
    <mergeCell ref="B1:C1"/>
    <mergeCell ref="D1:E1"/>
    <mergeCell ref="F1:G1"/>
    <mergeCell ref="H1:I1"/>
    <mergeCell ref="A47:I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2021-05-18T08:00:41Z</dcterms:created>
  <dcterms:modified xsi:type="dcterms:W3CDTF">2021-05-18T08:03:02Z</dcterms:modified>
</cp:coreProperties>
</file>